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_privat\MAHOP Plusz\Innováció\"/>
    </mc:Choice>
  </mc:AlternateContent>
  <bookViews>
    <workbookView xWindow="0" yWindow="0" windowWidth="28800" windowHeight="12315"/>
  </bookViews>
  <sheets>
    <sheet name="Értékelő táblázat" sheetId="3" r:id="rId1"/>
  </sheets>
  <definedNames>
    <definedName name="_xlnm.Print_Area" localSheetId="0">'Értékelő táblázat'!$A$1:$N$56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3" l="1"/>
  <c r="F6" i="3"/>
  <c r="F7" i="3"/>
  <c r="F8" i="3"/>
  <c r="F9" i="3"/>
  <c r="F10" i="3"/>
  <c r="F11" i="3"/>
  <c r="F12" i="3"/>
  <c r="F13" i="3"/>
  <c r="F14" i="3"/>
  <c r="F15" i="3"/>
  <c r="F16" i="3"/>
  <c r="F4" i="3"/>
  <c r="D41" i="3"/>
  <c r="D40" i="3"/>
  <c r="D43" i="3"/>
  <c r="D42" i="3"/>
  <c r="D46" i="3" l="1"/>
  <c r="D47" i="3" s="1"/>
  <c r="H18" i="3" s="1"/>
  <c r="H17" i="3"/>
</calcChain>
</file>

<file path=xl/sharedStrings.xml><?xml version="1.0" encoding="utf-8"?>
<sst xmlns="http://schemas.openxmlformats.org/spreadsheetml/2006/main" count="113" uniqueCount="88">
  <si>
    <t>Mutató</t>
  </si>
  <si>
    <t>Súly</t>
  </si>
  <si>
    <t>II.1.1 Fajszerkezet/termékszerkezet</t>
  </si>
  <si>
    <t>II.1.2 Végtermék feldolgozottsági szintje</t>
  </si>
  <si>
    <t>II.2.1 Technológia komplexitása</t>
  </si>
  <si>
    <t>II.2.2 Hozam</t>
  </si>
  <si>
    <t>II.2.3 Termékegységre jutó árbevétel</t>
  </si>
  <si>
    <t>III.1.1 KFI ráfordítás</t>
  </si>
  <si>
    <t>III.1.2 Szabadalmak, szellemi tulajdonjog</t>
  </si>
  <si>
    <t>III.1.3 Innovatív termékek </t>
  </si>
  <si>
    <t>III.1.4 Innovációs együttműködések száma</t>
  </si>
  <si>
    <t>III.1.5 KFI projektek</t>
  </si>
  <si>
    <t>III.1.6 Innovációs konferencia</t>
  </si>
  <si>
    <t>III.2.1 Vízhasznosítás</t>
  </si>
  <si>
    <t>III.2.2 Minősítések</t>
  </si>
  <si>
    <t>Termelési volumen várható növekedése</t>
  </si>
  <si>
    <t>Hozam növekedése</t>
  </si>
  <si>
    <t>Megmaradás növekedése (akvakultúra-termelésben releváns)</t>
  </si>
  <si>
    <t>Vágási kihozatal javulása (feldolgozás során releváns)</t>
  </si>
  <si>
    <t>Innovációs szint értékelése</t>
  </si>
  <si>
    <t>Érték</t>
  </si>
  <si>
    <t>Minősítés</t>
  </si>
  <si>
    <t>Ágazati szintű értékelés</t>
  </si>
  <si>
    <t>1,0-3,0</t>
  </si>
  <si>
    <t>Alacsony szint</t>
  </si>
  <si>
    <t>3,1-5,0</t>
  </si>
  <si>
    <t>Fejlődő szint</t>
  </si>
  <si>
    <t>5,1-7,0</t>
  </si>
  <si>
    <t>Versenyképes szint</t>
  </si>
  <si>
    <t>7,1-9,0</t>
  </si>
  <si>
    <t>Az ágazati átlagnál magasabb innovációs szint</t>
  </si>
  <si>
    <t>9,1-10,0</t>
  </si>
  <si>
    <t>Kiváló, nemzetközi szintű</t>
  </si>
  <si>
    <t>Az ágazati átlagnál jelentősen magasabb innovációs szint</t>
  </si>
  <si>
    <t>5. táblázat A pályázatot benyújtó szervezet innovációs szintjének és képességének összefoglaló minősítése</t>
  </si>
  <si>
    <t>Indikátor típus</t>
  </si>
  <si>
    <t>Súlyozott Pont érték</t>
  </si>
  <si>
    <t>Alap Pont érték</t>
  </si>
  <si>
    <t>Szervezeti</t>
  </si>
  <si>
    <t>Gazdasági</t>
  </si>
  <si>
    <t>A projekt innovációs tartalmának mutatószámai a termelésnövekedési indikátor alapján</t>
  </si>
  <si>
    <t>Profitráta javulása</t>
  </si>
  <si>
    <t>Önköltség csökkenése</t>
  </si>
  <si>
    <t>Árrés javulása</t>
  </si>
  <si>
    <t xml:space="preserve">A projekt innovációs tartalmának mutatószámai a jövedelmezőségindikátor alapján </t>
  </si>
  <si>
    <t xml:space="preserve">A projekt innovációs tartalmának mutatószámai a menedzsmentindikátor alapján </t>
  </si>
  <si>
    <t>Adminisztratív költségek csökkenése</t>
  </si>
  <si>
    <t>Adatszolgáltatás színvonalának javulása</t>
  </si>
  <si>
    <t xml:space="preserve">A projekt innovációs tartalmának mutatószámai az állatjóléti indikátor alapján </t>
  </si>
  <si>
    <t>Növekedési ütem (SGR) javulása</t>
  </si>
  <si>
    <t>FCR csökkenése</t>
  </si>
  <si>
    <t>Elhullás csökkenése</t>
  </si>
  <si>
    <t>Környezeti</t>
  </si>
  <si>
    <t xml:space="preserve">A projekt innovációs tartalmának mutatószámai a fenntarthatósági indikátor alapján </t>
  </si>
  <si>
    <t>Vízhasználat javulása</t>
  </si>
  <si>
    <t>Tápanyagkibocsátás csökkenése</t>
  </si>
  <si>
    <t>Energiafogyasztás csökkenése</t>
  </si>
  <si>
    <t>TIHP értéke</t>
  </si>
  <si>
    <t>Hatás minősítése</t>
  </si>
  <si>
    <t>0-1,0</t>
  </si>
  <si>
    <t>Nincs vagy elhanyagolható hatás</t>
  </si>
  <si>
    <t>1,1-2,0</t>
  </si>
  <si>
    <t>Mérsékelt vállalati javulás</t>
  </si>
  <si>
    <t>2,1-3,0</t>
  </si>
  <si>
    <t>Jelentős vállalati javulás, és ágazati szinten is kimutatható hatás</t>
  </si>
  <si>
    <t>3,1-4,0</t>
  </si>
  <si>
    <t>Kiemelkedő vállalati javulás, ágazati szinten is példaértékű</t>
  </si>
  <si>
    <t>12. táblázat A benyújtott projekt innovációs tartalmának összefoglaló minősítése</t>
  </si>
  <si>
    <t>Számítási képlet</t>
  </si>
  <si>
    <t>Gazdasági indikátorok alap pontszáma</t>
  </si>
  <si>
    <t>Környezeti indikátorok alap pontszáma</t>
  </si>
  <si>
    <t>Gazdasági indikátorok súlyozása</t>
  </si>
  <si>
    <t>Környezeti indikátorok súlyozása</t>
  </si>
  <si>
    <t>Relevancia értékek</t>
  </si>
  <si>
    <t>Releváns</t>
  </si>
  <si>
    <t>Nem releváns</t>
  </si>
  <si>
    <t>Indikátor relevanciája az adott projektben</t>
  </si>
  <si>
    <t>1. sz. példa</t>
  </si>
  <si>
    <t>A pályázatot benyújtó szervezet innovációs szintjének és képességének összefoglaló minősítése</t>
  </si>
  <si>
    <t xml:space="preserve"> A benyújtott projekt innovációs tartalmának összefoglaló minősítése</t>
  </si>
  <si>
    <t>Releváns Gazdasági indikátorok száma</t>
  </si>
  <si>
    <t>Releváns Környezeti indikátorok száma</t>
  </si>
  <si>
    <t>TIHP értéke (kompenzációs szorzó nélkül)</t>
  </si>
  <si>
    <t>TIHP értéke (kompenzációs szorzóval)</t>
  </si>
  <si>
    <t>Innovatív és hatékony szint</t>
  </si>
  <si>
    <t>Igen alacsony innovációs szint</t>
  </si>
  <si>
    <t>Átlagos, alacsony innovációs szint</t>
  </si>
  <si>
    <t>Az ágazati átlagnál kissé magasabb innovációs szint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</si>
</sst>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9" fontId="0" fillId="0" borderId="0" xfId="0" applyNumberFormat="1"/>
    <xf numFmtId="0" fontId="2" fillId="0" borderId="0" xfId="0" applyFont="1"/>
    <xf numFmtId="0" fontId="3" fillId="0" borderId="0" xfId="0" applyFont="1"/>
    <xf numFmtId="9" fontId="0" fillId="0" borderId="0" xfId="1" applyFont="1"/>
    <xf numFmtId="2" fontId="2" fillId="0" borderId="0" xfId="0" applyNumberFormat="1" applyFont="1"/>
    <xf numFmtId="1" fontId="0" fillId="0" borderId="0" xfId="0" applyNumberFormat="1"/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4" fillId="0" borderId="0" xfId="0" applyFont="1"/>
    <xf numFmtId="2" fontId="4" fillId="0" borderId="0" xfId="0" applyNumberFormat="1" applyFont="1"/>
    <xf numFmtId="0" fontId="0" fillId="2" borderId="0" xfId="0" applyFill="1"/>
    <xf numFmtId="0" fontId="2" fillId="0" borderId="0" xfId="0" applyFont="1" applyFill="1"/>
    <xf numFmtId="0" fontId="5" fillId="0" borderId="0" xfId="0" applyFont="1"/>
    <xf numFmtId="0" fontId="2" fillId="0" borderId="0" xfId="0" applyFont="1" applyAlignment="1">
      <alignment horizontal="center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630555</xdr:colOff>
      <xdr:row>38</xdr:row>
      <xdr:rowOff>148590</xdr:rowOff>
    </xdr:from>
    <xdr:ext cx="4375785" cy="3056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C5C33DDF-EC60-4F68-13A5-FF241261A29A}"/>
                </a:ext>
              </a:extLst>
            </xdr:cNvPr>
            <xdr:cNvSpPr txBox="1"/>
          </xdr:nvSpPr>
          <xdr:spPr>
            <a:xfrm>
              <a:off x="5593080" y="7397115"/>
              <a:ext cx="4375785" cy="3056093"/>
            </a:xfrm>
            <a:prstGeom prst="rect">
              <a:avLst/>
            </a:prstGeom>
            <a:solidFill>
              <a:srgbClr val="FFFF00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 TIHP számítása a következő: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Ha n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≥ 1 és n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≥ 1, akkor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14:m>
                <m:oMath xmlns:m="http://schemas.openxmlformats.org/officeDocument/2006/math">
                  <m:r>
                    <a:rPr lang="hu-HU" sz="11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𝑇𝐼𝐻𝑃</m:t>
                  </m:r>
                  <m:r>
                    <a:rPr lang="hu-HU" sz="11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d>
                    <m:dPr>
                      <m:ctrlPr>
                        <a:rPr lang="en-GB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f>
                        <m:fPr>
                          <m:ctrlPr>
                            <a:rPr lang="en-GB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nary>
                            <m:naryPr>
                              <m:chr m:val="∑"/>
                              <m:limLoc m:val="undOvr"/>
                              <m:subHide m:val="on"/>
                              <m:supHide m:val="on"/>
                              <m:ctrlPr>
                                <a:rPr lang="en-GB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naryPr>
                            <m:sub/>
                            <m:sup/>
                            <m:e>
                              <m:sSubSup>
                                <m:sSubSupPr>
                                  <m:ctrlPr>
                                    <a:rPr lang="en-GB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SupPr>
                                <m:e>
                                  <m:r>
                                    <a:rPr lang="hu-HU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𝐼</m:t>
                                  </m:r>
                                </m:e>
                                <m:sub>
                                  <m:r>
                                    <a:rPr lang="hu-HU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𝐺𝑎𝑧𝑑</m:t>
                                  </m:r>
                                  <m:r>
                                    <a:rPr lang="hu-HU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.</m:t>
                                  </m:r>
                                </m:sub>
                                <m:sup>
                                  <m:r>
                                    <a:rPr lang="hu-HU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𝑟𝑒𝑙</m:t>
                                  </m:r>
                                </m:sup>
                              </m:sSubSup>
                            </m:e>
                          </m:nary>
                        </m:num>
                        <m:den>
                          <m:sSub>
                            <m:sSubPr>
                              <m:ctrlPr>
                                <a:rPr lang="en-GB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hu-HU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𝑛</m:t>
                              </m:r>
                            </m:e>
                            <m:sub>
                              <m:r>
                                <a:rPr lang="hu-HU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1</m:t>
                              </m:r>
                            </m:sub>
                          </m:sSub>
                        </m:den>
                      </m:f>
                      <m:r>
                        <a:rPr lang="hu-HU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∙</m:t>
                      </m:r>
                      <m:sSub>
                        <m:sSubPr>
                          <m:ctrlPr>
                            <a:rPr lang="en-GB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hu-HU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𝜔</m:t>
                          </m:r>
                        </m:e>
                        <m:sub>
                          <m:r>
                            <a:rPr lang="hu-HU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1</m:t>
                          </m:r>
                        </m:sub>
                      </m:sSub>
                      <m:r>
                        <a:rPr lang="hu-HU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+</m:t>
                      </m:r>
                      <m:f>
                        <m:fPr>
                          <m:ctrlPr>
                            <a:rPr lang="en-GB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nary>
                            <m:naryPr>
                              <m:chr m:val="∑"/>
                              <m:limLoc m:val="undOvr"/>
                              <m:subHide m:val="on"/>
                              <m:supHide m:val="on"/>
                              <m:ctrlPr>
                                <a:rPr lang="en-GB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naryPr>
                            <m:sub/>
                            <m:sup/>
                            <m:e>
                              <m:sSubSup>
                                <m:sSubSupPr>
                                  <m:ctrlPr>
                                    <a:rPr lang="en-GB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SupPr>
                                <m:e>
                                  <m:r>
                                    <a:rPr lang="hu-HU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𝐼</m:t>
                                  </m:r>
                                </m:e>
                                <m:sub>
                                  <m:r>
                                    <a:rPr lang="hu-HU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𝐾</m:t>
                                  </m:r>
                                  <m:r>
                                    <a:rPr lang="hu-HU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ö</m:t>
                                  </m:r>
                                  <m:r>
                                    <a:rPr lang="hu-HU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𝑟𝑛𝑦</m:t>
                                  </m:r>
                                  <m:r>
                                    <a:rPr lang="hu-HU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.</m:t>
                                  </m:r>
                                </m:sub>
                                <m:sup>
                                  <m:r>
                                    <a:rPr lang="hu-HU" sz="110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𝑟𝑒𝑙</m:t>
                                  </m:r>
                                </m:sup>
                              </m:sSubSup>
                            </m:e>
                          </m:nary>
                        </m:num>
                        <m:den>
                          <m:sSub>
                            <m:sSubPr>
                              <m:ctrlPr>
                                <a:rPr lang="en-GB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hu-HU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𝑛</m:t>
                              </m:r>
                            </m:e>
                            <m:sub>
                              <m:r>
                                <a:rPr lang="hu-HU" sz="110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2</m:t>
                              </m:r>
                            </m:sub>
                          </m:sSub>
                        </m:den>
                      </m:f>
                      <m:r>
                        <a:rPr lang="hu-HU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∙</m:t>
                      </m:r>
                      <m:sSub>
                        <m:sSubPr>
                          <m:ctrlPr>
                            <a:rPr lang="en-GB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hu-HU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𝜔</m:t>
                          </m:r>
                        </m:e>
                        <m:sub>
                          <m:r>
                            <a:rPr lang="hu-HU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sub>
                      </m:sSub>
                    </m:e>
                  </m:d>
                </m:oMath>
              </a14:m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*B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 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ahol: 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lvl="0"/>
              <a:r>
                <a:rPr lang="hu-HU" sz="1100" b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1. indikátorcsoport (Gazdasági):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I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, I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, I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3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</a:t>
              </a:r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 gazdasági indikátorcsoportba tartozó indikátorok (termelésnövekedési indikátor, jövedelmezőségindikátor, menedzsmentindikátor) pontszámai;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lvl="0"/>
              <a:r>
                <a:rPr lang="hu-HU" sz="1100" b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2. indikátorcsoport (Környezeti):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I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4 ,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I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5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</a:t>
              </a:r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 környezeti indikátorcsoportba tartozó indikátorok (állatjóléti indikátor, fenntarthatósági indikátor) pontszámai;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lvl="0"/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n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</a:t>
              </a:r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1. csoport releváns indikátorainak a száma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lvl="0"/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n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</a:t>
              </a:r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2. csoport releváns indikátorainak a száma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lvl="0"/>
              <a14:m>
                <m:oMath xmlns:m="http://schemas.openxmlformats.org/officeDocument/2006/math">
                  <m:sSub>
                    <m:sSubPr>
                      <m:ctrlPr>
                        <a:rPr lang="en-GB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hu-HU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𝜔</m:t>
                      </m:r>
                    </m:e>
                    <m:sub>
                      <m:r>
                        <a:rPr lang="hu-HU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</m:t>
                      </m:r>
                    </m:sub>
                  </m:sSub>
                  <m:r>
                    <a:rPr lang="hu-HU" sz="11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,  </m:t>
                  </m:r>
                  <m:sSub>
                    <m:sSubPr>
                      <m:ctrlPr>
                        <a:rPr lang="en-GB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hu-HU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𝜔</m:t>
                      </m:r>
                    </m:e>
                    <m:sub>
                      <m:r>
                        <a:rPr lang="hu-HU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2</m:t>
                      </m:r>
                    </m:sub>
                  </m:sSub>
                </m:oMath>
              </a14:m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 a két indikátorcsoport súlya (jelen esetben </a:t>
              </a:r>
              <a14:m>
                <m:oMath xmlns:m="http://schemas.openxmlformats.org/officeDocument/2006/math">
                  <m:sSub>
                    <m:sSubPr>
                      <m:ctrlPr>
                        <a:rPr lang="en-GB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hu-HU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𝜔</m:t>
                      </m:r>
                    </m:e>
                    <m:sub>
                      <m:r>
                        <a:rPr lang="hu-HU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</m:t>
                      </m:r>
                    </m:sub>
                  </m:sSub>
                </m:oMath>
              </a14:m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= 0,4; </a:t>
              </a:r>
              <a14:m>
                <m:oMath xmlns:m="http://schemas.openxmlformats.org/officeDocument/2006/math">
                  <m:sSub>
                    <m:sSubPr>
                      <m:ctrlPr>
                        <a:rPr lang="en-GB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hu-HU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𝜔</m:t>
                      </m:r>
                    </m:e>
                    <m:sub>
                      <m:r>
                        <a:rPr lang="hu-HU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2</m:t>
                      </m:r>
                    </m:sub>
                  </m:sSub>
                </m:oMath>
              </a14:m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 0,6</a:t>
              </a:r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</a:p>
            <a:p>
              <a:pPr lvl="0"/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𝐵 = 1,20, ha n1 + n2 &gt; 2, különben B = 1</a:t>
              </a:r>
              <a:endParaRPr lang="en-GB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C5C33DDF-EC60-4F68-13A5-FF241261A29A}"/>
                </a:ext>
              </a:extLst>
            </xdr:cNvPr>
            <xdr:cNvSpPr txBox="1"/>
          </xdr:nvSpPr>
          <xdr:spPr>
            <a:xfrm>
              <a:off x="5593080" y="7397115"/>
              <a:ext cx="4375785" cy="3056093"/>
            </a:xfrm>
            <a:prstGeom prst="rect">
              <a:avLst/>
            </a:prstGeom>
            <a:solidFill>
              <a:srgbClr val="FFFF00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 TIHP számítása a következő: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Ha n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≥ 1 és n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≥ 1, akkor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/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𝑇𝐼𝐻𝑃=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((∑1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▒𝐼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_(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𝐺𝑎𝑧𝑑.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^𝑟𝑒𝑙 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𝑛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 ∙𝜔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1+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(∑1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▒𝐼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_(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𝐾ö𝑟𝑛𝑦.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^𝑟𝑒𝑙 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𝑛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 ∙𝜔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2 )</a:t>
              </a:r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*B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 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ahol: 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lvl="0"/>
              <a:r>
                <a:rPr lang="hu-HU" sz="1100" b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1. indikátorcsoport (Gazdasági):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I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, I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, I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3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</a:t>
              </a:r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 gazdasági indikátorcsoportba tartozó indikátorok (termelésnövekedési indikátor, jövedelmezőségindikátor, menedzsmentindikátor) pontszámai;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lvl="0"/>
              <a:r>
                <a:rPr lang="hu-HU" sz="1100" b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2. indikátorcsoport (Környezeti):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I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4 ,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I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5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</a:t>
              </a:r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 környezeti indikátorcsoportba tartozó indikátorok (állatjóléti indikátor, fenntarthatósági indikátor) pontszámai;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lvl="0"/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n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</a:t>
              </a:r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1. csoport releváns indikátorainak a száma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lvl="0"/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n</a:t>
              </a:r>
              <a:r>
                <a:rPr lang="hu-HU" sz="1100" i="1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</a:t>
              </a:r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2. csoport releváns indikátorainak a száma</a:t>
              </a:r>
              <a:endParaRPr lang="en-GB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lvl="0"/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𝜔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1,  𝜔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 a két indikátorcsoport súlya (jelen esetben 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𝜔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</a:t>
              </a:r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= 0,4; 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𝜔</a:t>
              </a:r>
              <a:r>
                <a:rPr lang="en-GB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hu-HU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hu-HU" sz="11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 0,6</a:t>
              </a:r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</a:p>
            <a:p>
              <a:pPr lvl="0"/>
              <a:r>
                <a:rPr lang="hu-HU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𝐵 = 1,20, ha n1 + n2 &gt; 2, különben B = 1</a:t>
              </a:r>
              <a:endParaRPr lang="en-GB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tabSelected="1" zoomScale="70" zoomScaleNormal="70" workbookViewId="0">
      <selection activeCell="Q1" sqref="Q1:S1048576"/>
    </sheetView>
  </sheetViews>
  <sheetFormatPr defaultRowHeight="15" x14ac:dyDescent="0.25"/>
  <cols>
    <col min="1" max="1" width="13.140625" customWidth="1"/>
    <col min="2" max="2" width="15.7109375" customWidth="1"/>
    <col min="3" max="3" width="34.7109375" customWidth="1"/>
    <col min="4" max="4" width="14" bestFit="1" customWidth="1"/>
    <col min="5" max="5" width="16" customWidth="1"/>
    <col min="6" max="6" width="20" customWidth="1"/>
    <col min="7" max="7" width="9.28515625" customWidth="1"/>
    <col min="8" max="8" width="11.85546875" customWidth="1"/>
    <col min="9" max="9" width="11.5703125" customWidth="1"/>
    <col min="10" max="10" width="25.140625" customWidth="1"/>
    <col min="13" max="13" width="31.140625" customWidth="1"/>
    <col min="14" max="14" width="11.7109375" customWidth="1"/>
    <col min="16" max="16" width="8.140625" customWidth="1"/>
    <col min="17" max="19" width="0.140625" hidden="1" customWidth="1"/>
    <col min="20" max="20" width="8.7109375" hidden="1" customWidth="1"/>
    <col min="21" max="21" width="8.7109375" customWidth="1"/>
  </cols>
  <sheetData>
    <row r="1" spans="1:18" x14ac:dyDescent="0.25">
      <c r="E1" s="14" t="s">
        <v>77</v>
      </c>
      <c r="F1" s="14"/>
      <c r="G1" s="2"/>
    </row>
    <row r="2" spans="1:18" ht="60" x14ac:dyDescent="0.25">
      <c r="A2" s="7" t="s">
        <v>35</v>
      </c>
      <c r="B2" s="7" t="s">
        <v>76</v>
      </c>
      <c r="C2" s="7" t="s">
        <v>0</v>
      </c>
      <c r="D2" s="7" t="s">
        <v>1</v>
      </c>
      <c r="E2" s="8" t="s">
        <v>37</v>
      </c>
      <c r="F2" s="7" t="s">
        <v>36</v>
      </c>
      <c r="G2" s="2"/>
      <c r="I2" s="2" t="s">
        <v>34</v>
      </c>
      <c r="R2" t="s">
        <v>73</v>
      </c>
    </row>
    <row r="3" spans="1:18" x14ac:dyDescent="0.25">
      <c r="A3" s="3" t="s">
        <v>19</v>
      </c>
      <c r="B3" s="3"/>
      <c r="E3" s="6"/>
      <c r="I3" s="13" t="s">
        <v>20</v>
      </c>
      <c r="J3" s="13" t="s">
        <v>21</v>
      </c>
      <c r="K3" s="13" t="s">
        <v>22</v>
      </c>
      <c r="R3" t="s">
        <v>74</v>
      </c>
    </row>
    <row r="4" spans="1:18" x14ac:dyDescent="0.25">
      <c r="A4" t="s">
        <v>38</v>
      </c>
      <c r="B4" s="11"/>
      <c r="C4" t="s">
        <v>2</v>
      </c>
      <c r="D4" s="4">
        <v>0.2</v>
      </c>
      <c r="E4" s="6"/>
      <c r="F4">
        <f>D4*E4</f>
        <v>0</v>
      </c>
      <c r="I4" t="s">
        <v>23</v>
      </c>
      <c r="J4" t="s">
        <v>24</v>
      </c>
      <c r="K4" t="s">
        <v>85</v>
      </c>
      <c r="R4" t="s">
        <v>75</v>
      </c>
    </row>
    <row r="5" spans="1:18" x14ac:dyDescent="0.25">
      <c r="A5" t="s">
        <v>38</v>
      </c>
      <c r="B5" s="11"/>
      <c r="C5" t="s">
        <v>3</v>
      </c>
      <c r="D5" s="4">
        <v>0.2</v>
      </c>
      <c r="E5" s="6"/>
      <c r="F5">
        <f t="shared" ref="F5:F16" si="0">D5*E5</f>
        <v>0</v>
      </c>
      <c r="I5" t="s">
        <v>25</v>
      </c>
      <c r="J5" t="s">
        <v>26</v>
      </c>
      <c r="K5" t="s">
        <v>86</v>
      </c>
    </row>
    <row r="6" spans="1:18" x14ac:dyDescent="0.25">
      <c r="A6" t="s">
        <v>38</v>
      </c>
      <c r="B6" s="11"/>
      <c r="C6" t="s">
        <v>4</v>
      </c>
      <c r="D6" s="4">
        <v>0.2</v>
      </c>
      <c r="E6" s="6"/>
      <c r="F6">
        <f t="shared" si="0"/>
        <v>0</v>
      </c>
      <c r="I6" t="s">
        <v>27</v>
      </c>
      <c r="J6" t="s">
        <v>28</v>
      </c>
      <c r="K6" t="s">
        <v>87</v>
      </c>
    </row>
    <row r="7" spans="1:18" x14ac:dyDescent="0.25">
      <c r="A7" t="s">
        <v>38</v>
      </c>
      <c r="B7" s="11"/>
      <c r="C7" t="s">
        <v>5</v>
      </c>
      <c r="D7" s="4">
        <v>0.2</v>
      </c>
      <c r="E7" s="6"/>
      <c r="F7">
        <f t="shared" si="0"/>
        <v>0</v>
      </c>
      <c r="I7" t="s">
        <v>29</v>
      </c>
      <c r="J7" t="s">
        <v>84</v>
      </c>
      <c r="K7" t="s">
        <v>30</v>
      </c>
    </row>
    <row r="8" spans="1:18" x14ac:dyDescent="0.25">
      <c r="A8" t="s">
        <v>38</v>
      </c>
      <c r="B8" s="11"/>
      <c r="C8" t="s">
        <v>6</v>
      </c>
      <c r="D8" s="4">
        <v>0.2</v>
      </c>
      <c r="E8" s="6"/>
      <c r="F8">
        <f t="shared" si="0"/>
        <v>0</v>
      </c>
      <c r="I8" t="s">
        <v>31</v>
      </c>
      <c r="J8" t="s">
        <v>32</v>
      </c>
      <c r="K8" t="s">
        <v>33</v>
      </c>
    </row>
    <row r="9" spans="1:18" x14ac:dyDescent="0.25">
      <c r="A9" t="s">
        <v>38</v>
      </c>
      <c r="B9" s="11"/>
      <c r="C9" t="s">
        <v>7</v>
      </c>
      <c r="D9" s="4">
        <v>0.15</v>
      </c>
      <c r="E9" s="6"/>
      <c r="F9">
        <f t="shared" si="0"/>
        <v>0</v>
      </c>
    </row>
    <row r="10" spans="1:18" x14ac:dyDescent="0.25">
      <c r="A10" t="s">
        <v>38</v>
      </c>
      <c r="B10" s="11"/>
      <c r="C10" t="s">
        <v>8</v>
      </c>
      <c r="D10" s="4">
        <v>0.2</v>
      </c>
      <c r="E10" s="6"/>
      <c r="F10">
        <f t="shared" si="0"/>
        <v>0</v>
      </c>
      <c r="I10" s="2" t="s">
        <v>67</v>
      </c>
    </row>
    <row r="11" spans="1:18" x14ac:dyDescent="0.25">
      <c r="A11" t="s">
        <v>38</v>
      </c>
      <c r="B11" s="11"/>
      <c r="C11" t="s">
        <v>9</v>
      </c>
      <c r="D11" s="4">
        <v>0.15</v>
      </c>
      <c r="E11" s="6"/>
      <c r="F11">
        <f t="shared" si="0"/>
        <v>0</v>
      </c>
      <c r="I11" s="13" t="s">
        <v>57</v>
      </c>
      <c r="J11" s="13" t="s">
        <v>58</v>
      </c>
    </row>
    <row r="12" spans="1:18" x14ac:dyDescent="0.25">
      <c r="A12" t="s">
        <v>38</v>
      </c>
      <c r="B12" s="11"/>
      <c r="C12" t="s">
        <v>10</v>
      </c>
      <c r="D12" s="4">
        <v>0.1</v>
      </c>
      <c r="E12" s="6"/>
      <c r="F12">
        <f t="shared" si="0"/>
        <v>0</v>
      </c>
      <c r="I12" t="s">
        <v>59</v>
      </c>
      <c r="J12" t="s">
        <v>60</v>
      </c>
    </row>
    <row r="13" spans="1:18" x14ac:dyDescent="0.25">
      <c r="A13" t="s">
        <v>38</v>
      </c>
      <c r="B13" s="11"/>
      <c r="C13" t="s">
        <v>11</v>
      </c>
      <c r="D13" s="4">
        <v>0.2</v>
      </c>
      <c r="E13" s="6"/>
      <c r="F13">
        <f t="shared" si="0"/>
        <v>0</v>
      </c>
      <c r="I13" t="s">
        <v>61</v>
      </c>
      <c r="J13" t="s">
        <v>62</v>
      </c>
    </row>
    <row r="14" spans="1:18" x14ac:dyDescent="0.25">
      <c r="A14" t="s">
        <v>38</v>
      </c>
      <c r="B14" s="11"/>
      <c r="C14" t="s">
        <v>12</v>
      </c>
      <c r="D14" s="4">
        <v>0.05</v>
      </c>
      <c r="E14" s="6"/>
      <c r="F14">
        <f t="shared" si="0"/>
        <v>0</v>
      </c>
      <c r="I14" t="s">
        <v>63</v>
      </c>
      <c r="J14" t="s">
        <v>64</v>
      </c>
    </row>
    <row r="15" spans="1:18" x14ac:dyDescent="0.25">
      <c r="A15" t="s">
        <v>38</v>
      </c>
      <c r="B15" s="11"/>
      <c r="C15" t="s">
        <v>13</v>
      </c>
      <c r="D15" s="4">
        <v>0.1</v>
      </c>
      <c r="E15" s="6"/>
      <c r="F15">
        <f t="shared" si="0"/>
        <v>0</v>
      </c>
      <c r="I15" t="s">
        <v>65</v>
      </c>
      <c r="J15" t="s">
        <v>66</v>
      </c>
    </row>
    <row r="16" spans="1:18" x14ac:dyDescent="0.25">
      <c r="A16" t="s">
        <v>38</v>
      </c>
      <c r="B16" s="11"/>
      <c r="C16" t="s">
        <v>14</v>
      </c>
      <c r="D16" s="4">
        <v>0.05</v>
      </c>
      <c r="E16" s="6"/>
      <c r="F16">
        <f t="shared" si="0"/>
        <v>0</v>
      </c>
    </row>
    <row r="17" spans="1:9" x14ac:dyDescent="0.25">
      <c r="A17" s="2" t="s">
        <v>40</v>
      </c>
      <c r="B17" s="12"/>
      <c r="E17" s="6"/>
      <c r="H17" s="2">
        <f>SUM(F4:F16)</f>
        <v>0</v>
      </c>
      <c r="I17" s="2" t="s">
        <v>78</v>
      </c>
    </row>
    <row r="18" spans="1:9" x14ac:dyDescent="0.25">
      <c r="A18" t="s">
        <v>39</v>
      </c>
      <c r="B18" s="11"/>
      <c r="C18" t="s">
        <v>15</v>
      </c>
      <c r="D18" s="1">
        <v>0.4</v>
      </c>
      <c r="E18" s="6"/>
      <c r="H18" s="5" t="e">
        <f>D47</f>
        <v>#DIV/0!</v>
      </c>
      <c r="I18" s="2" t="s">
        <v>79</v>
      </c>
    </row>
    <row r="19" spans="1:9" x14ac:dyDescent="0.25">
      <c r="A19" t="s">
        <v>39</v>
      </c>
      <c r="B19" s="11"/>
      <c r="C19" t="s">
        <v>16</v>
      </c>
      <c r="D19" s="1">
        <v>0.4</v>
      </c>
      <c r="E19" s="6"/>
    </row>
    <row r="20" spans="1:9" x14ac:dyDescent="0.25">
      <c r="A20" t="s">
        <v>39</v>
      </c>
      <c r="B20" s="11"/>
      <c r="C20" t="s">
        <v>17</v>
      </c>
      <c r="D20" s="1">
        <v>0.4</v>
      </c>
      <c r="E20" s="6"/>
    </row>
    <row r="21" spans="1:9" x14ac:dyDescent="0.25">
      <c r="A21" t="s">
        <v>39</v>
      </c>
      <c r="B21" s="11"/>
      <c r="C21" t="s">
        <v>18</v>
      </c>
      <c r="D21" s="1">
        <v>0.4</v>
      </c>
      <c r="E21" s="6"/>
    </row>
    <row r="22" spans="1:9" x14ac:dyDescent="0.25">
      <c r="A22" s="2" t="s">
        <v>44</v>
      </c>
      <c r="B22" s="12"/>
      <c r="E22" s="6"/>
    </row>
    <row r="23" spans="1:9" x14ac:dyDescent="0.25">
      <c r="A23" t="s">
        <v>39</v>
      </c>
      <c r="B23" s="11"/>
      <c r="C23" t="s">
        <v>41</v>
      </c>
      <c r="D23" s="1">
        <v>0.4</v>
      </c>
      <c r="E23" s="6"/>
    </row>
    <row r="24" spans="1:9" x14ac:dyDescent="0.25">
      <c r="A24" t="s">
        <v>39</v>
      </c>
      <c r="B24" s="11"/>
      <c r="C24" t="s">
        <v>42</v>
      </c>
      <c r="D24" s="1">
        <v>0.4</v>
      </c>
      <c r="E24" s="6"/>
    </row>
    <row r="25" spans="1:9" x14ac:dyDescent="0.25">
      <c r="A25" t="s">
        <v>39</v>
      </c>
      <c r="B25" s="11"/>
      <c r="C25" t="s">
        <v>43</v>
      </c>
      <c r="D25" s="1">
        <v>0.4</v>
      </c>
      <c r="E25" s="6"/>
    </row>
    <row r="26" spans="1:9" x14ac:dyDescent="0.25">
      <c r="A26" s="2" t="s">
        <v>45</v>
      </c>
      <c r="B26" s="12"/>
      <c r="E26" s="6"/>
    </row>
    <row r="27" spans="1:9" x14ac:dyDescent="0.25">
      <c r="A27" t="s">
        <v>39</v>
      </c>
      <c r="B27" s="11"/>
      <c r="C27" t="s">
        <v>46</v>
      </c>
      <c r="D27" s="1">
        <v>0.4</v>
      </c>
      <c r="E27" s="6"/>
    </row>
    <row r="28" spans="1:9" x14ac:dyDescent="0.25">
      <c r="A28" t="s">
        <v>39</v>
      </c>
      <c r="B28" s="11"/>
      <c r="C28" t="s">
        <v>47</v>
      </c>
      <c r="D28" s="1">
        <v>0.4</v>
      </c>
      <c r="E28" s="6"/>
    </row>
    <row r="29" spans="1:9" x14ac:dyDescent="0.25">
      <c r="A29" s="2" t="s">
        <v>48</v>
      </c>
      <c r="B29" s="12"/>
      <c r="E29" s="6"/>
    </row>
    <row r="30" spans="1:9" x14ac:dyDescent="0.25">
      <c r="A30" t="s">
        <v>52</v>
      </c>
      <c r="B30" s="11"/>
      <c r="C30" t="s">
        <v>49</v>
      </c>
      <c r="D30" s="1">
        <v>0.6</v>
      </c>
      <c r="E30" s="6"/>
    </row>
    <row r="31" spans="1:9" x14ac:dyDescent="0.25">
      <c r="A31" t="s">
        <v>52</v>
      </c>
      <c r="B31" s="11"/>
      <c r="C31" t="s">
        <v>50</v>
      </c>
      <c r="D31" s="1">
        <v>0.6</v>
      </c>
      <c r="E31" s="6"/>
    </row>
    <row r="32" spans="1:9" x14ac:dyDescent="0.25">
      <c r="A32" t="s">
        <v>52</v>
      </c>
      <c r="B32" s="11"/>
      <c r="C32" t="s">
        <v>51</v>
      </c>
      <c r="D32" s="1">
        <v>0.6</v>
      </c>
      <c r="E32" s="6"/>
    </row>
    <row r="33" spans="1:5" x14ac:dyDescent="0.25">
      <c r="A33" s="2" t="s">
        <v>53</v>
      </c>
      <c r="B33" s="12"/>
      <c r="E33" s="6"/>
    </row>
    <row r="34" spans="1:5" x14ac:dyDescent="0.25">
      <c r="A34" t="s">
        <v>52</v>
      </c>
      <c r="B34" s="11"/>
      <c r="C34" t="s">
        <v>54</v>
      </c>
      <c r="D34" s="1">
        <v>0.6</v>
      </c>
      <c r="E34" s="6"/>
    </row>
    <row r="35" spans="1:5" x14ac:dyDescent="0.25">
      <c r="A35" t="s">
        <v>52</v>
      </c>
      <c r="B35" s="11"/>
      <c r="C35" t="s">
        <v>55</v>
      </c>
      <c r="D35" s="1">
        <v>0.6</v>
      </c>
      <c r="E35" s="6"/>
    </row>
    <row r="36" spans="1:5" x14ac:dyDescent="0.25">
      <c r="A36" t="s">
        <v>52</v>
      </c>
      <c r="B36" s="11"/>
      <c r="C36" t="s">
        <v>56</v>
      </c>
      <c r="D36" s="1">
        <v>0.6</v>
      </c>
      <c r="E36" s="6"/>
    </row>
    <row r="39" spans="1:5" x14ac:dyDescent="0.25">
      <c r="A39" s="2" t="s">
        <v>68</v>
      </c>
      <c r="B39" s="2"/>
    </row>
    <row r="40" spans="1:5" x14ac:dyDescent="0.25">
      <c r="C40" t="s">
        <v>80</v>
      </c>
      <c r="D40">
        <f>COUNTIFS(B4:B36,"Releváns",A4:A36,"Gazdasági")</f>
        <v>0</v>
      </c>
    </row>
    <row r="41" spans="1:5" x14ac:dyDescent="0.25">
      <c r="C41" t="s">
        <v>81</v>
      </c>
      <c r="D41">
        <f>COUNTIFS(B4:B36,"Releváns",A4:A36,"Környezeti")</f>
        <v>0</v>
      </c>
    </row>
    <row r="42" spans="1:5" x14ac:dyDescent="0.25">
      <c r="C42" t="s">
        <v>69</v>
      </c>
      <c r="D42">
        <f>SUMIFS(E2:E36,A2:A36,"Gazdasági")</f>
        <v>0</v>
      </c>
    </row>
    <row r="43" spans="1:5" x14ac:dyDescent="0.25">
      <c r="C43" t="s">
        <v>70</v>
      </c>
      <c r="D43">
        <f>SUMIFS(E2:E36,A3:A37,"Környezeti")</f>
        <v>0</v>
      </c>
    </row>
    <row r="44" spans="1:5" x14ac:dyDescent="0.25">
      <c r="C44" t="s">
        <v>71</v>
      </c>
      <c r="D44" s="4">
        <v>0.4</v>
      </c>
    </row>
    <row r="45" spans="1:5" x14ac:dyDescent="0.25">
      <c r="C45" t="s">
        <v>72</v>
      </c>
      <c r="D45" s="4">
        <v>0.6</v>
      </c>
    </row>
    <row r="46" spans="1:5" x14ac:dyDescent="0.25">
      <c r="C46" s="9" t="s">
        <v>82</v>
      </c>
      <c r="D46" s="10" t="e">
        <f>((D42/D40)*D44)+((D43/D41)*D45)</f>
        <v>#DIV/0!</v>
      </c>
    </row>
    <row r="47" spans="1:5" x14ac:dyDescent="0.25">
      <c r="C47" s="2" t="s">
        <v>83</v>
      </c>
      <c r="D47" s="5" t="e">
        <f>D46*1.2</f>
        <v>#DIV/0!</v>
      </c>
    </row>
  </sheetData>
  <mergeCells count="1">
    <mergeCell ref="E1:F1"/>
  </mergeCells>
  <dataValidations disablePrompts="1" count="1">
    <dataValidation type="list" allowBlank="1" showInputMessage="1" showErrorMessage="1" sqref="B30:B32 B4:B16 B18:B21 B23:B25 B27:B28 B34:B36">
      <formula1>$R$3:$R$5</formula1>
    </dataValidation>
  </dataValidations>
  <pageMargins left="0.70866141732283472" right="0.70866141732283472" top="1.7595833333333333" bottom="0.74803149606299213" header="0.31496062992125984" footer="0.31496062992125984"/>
  <pageSetup paperSize="8" scale="77" orientation="landscape" r:id="rId1"/>
  <headerFooter>
    <oddHeader>&amp;L&amp;G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Értékelő táblázat</vt:lpstr>
      <vt:lpstr>'Értékelő táblázat'!Nyomtatási_terület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Tamas Bardocz</dc:creator>
  <cp:lastModifiedBy>Boross Viktor</cp:lastModifiedBy>
  <cp:lastPrinted>2025-11-06T11:38:08Z</cp:lastPrinted>
  <dcterms:created xsi:type="dcterms:W3CDTF">2015-06-05T18:17:20Z</dcterms:created>
  <dcterms:modified xsi:type="dcterms:W3CDTF">2025-11-06T11:41:15Z</dcterms:modified>
</cp:coreProperties>
</file>